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3"/>
  </bookViews>
  <sheets>
    <sheet name="ОБЕЗДКА" sheetId="1" r:id="rId1"/>
    <sheet name="КРОС" sheetId="2" r:id="rId2"/>
    <sheet name="СКАЧАНЕ" sheetId="3" r:id="rId3"/>
    <sheet name="КРАЕН" sheetId="4" r:id="rId4"/>
  </sheets>
  <definedNames/>
  <calcPr fullCalcOnLoad="1"/>
</workbook>
</file>

<file path=xl/sharedStrings.xml><?xml version="1.0" encoding="utf-8"?>
<sst xmlns="http://schemas.openxmlformats.org/spreadsheetml/2006/main" count="182" uniqueCount="92">
  <si>
    <t xml:space="preserve">ПРОТОКОЛ </t>
  </si>
  <si>
    <t>30.04.2011г. - гр. Русе</t>
  </si>
  <si>
    <t>Съдии: С - ВАСИЛ  ФРАТЕВ ;         B - СИЙКА ИВАНОВА</t>
  </si>
  <si>
    <t>№</t>
  </si>
  <si>
    <t>Състезател</t>
  </si>
  <si>
    <t>Кон</t>
  </si>
  <si>
    <t>ККС</t>
  </si>
  <si>
    <t>Съдии</t>
  </si>
  <si>
    <t>Общ 
сбор</t>
  </si>
  <si>
    <t>Средна 
оценка</t>
  </si>
  <si>
    <t xml:space="preserve">Точки
100 - ср.оц. </t>
  </si>
  <si>
    <t>Точки
100 - ср.оц. х  1.5</t>
  </si>
  <si>
    <t>Общо
нак. Точки</t>
  </si>
  <si>
    <t>С</t>
  </si>
  <si>
    <t>%</t>
  </si>
  <si>
    <t>В</t>
  </si>
  <si>
    <t>СИЛВЕНА СПОРТ</t>
  </si>
  <si>
    <t>КАЛОЯН 92</t>
  </si>
  <si>
    <t>ЕМИЛ КРАСИМИРОВ</t>
  </si>
  <si>
    <t>ДИАМАНТ</t>
  </si>
  <si>
    <t>БОЖУР</t>
  </si>
  <si>
    <t>ВРАНГЛЕР</t>
  </si>
  <si>
    <t>СВИЛЕН ПЕТКОВ</t>
  </si>
  <si>
    <t>ВИЗЬОРКА</t>
  </si>
  <si>
    <t>ГАСТРОЛЬОР</t>
  </si>
  <si>
    <t>КАБИЮК</t>
  </si>
  <si>
    <t>ТЕМП</t>
  </si>
  <si>
    <t>ПРЕСЛАВ</t>
  </si>
  <si>
    <t>ВЕРГИЛ</t>
  </si>
  <si>
    <t>За дисциплината обездка от всестранна езда за кл"Н" - ЮНОШИ 15 год.</t>
  </si>
  <si>
    <t>АЛЕКСАНДРИНА ПЕТРОВА</t>
  </si>
  <si>
    <t xml:space="preserve">БЮЛЯН САЛИЕВ </t>
  </si>
  <si>
    <t>МАЯ ЗАХАРИЕВА</t>
  </si>
  <si>
    <t xml:space="preserve">ЕРХАН КАДИРОВ </t>
  </si>
  <si>
    <t>Президент жури на терен:</t>
  </si>
  <si>
    <t>Секретар:</t>
  </si>
  <si>
    <t>контр.вр. 4:00мин</t>
  </si>
  <si>
    <t>ПРЕПЯТСТВИЯ</t>
  </si>
  <si>
    <t>Гр.</t>
  </si>
  <si>
    <t>Време</t>
  </si>
  <si>
    <t>Гр.вр.</t>
  </si>
  <si>
    <t>Общо</t>
  </si>
  <si>
    <t>3А</t>
  </si>
  <si>
    <t>3Б</t>
  </si>
  <si>
    <t>7А</t>
  </si>
  <si>
    <t>7Б</t>
  </si>
  <si>
    <t>14А</t>
  </si>
  <si>
    <t>Б</t>
  </si>
  <si>
    <t>3.52.15</t>
  </si>
  <si>
    <t>3.42.35</t>
  </si>
  <si>
    <t>3.36.06</t>
  </si>
  <si>
    <t>4.31.43</t>
  </si>
  <si>
    <t>3.54.09</t>
  </si>
  <si>
    <t>5.04.95</t>
  </si>
  <si>
    <t>ЕЛ</t>
  </si>
  <si>
    <t xml:space="preserve">АЛЕКСАНДРИНА ПЕТРОВА </t>
  </si>
  <si>
    <t>МАЯ ЗАХАРИЕВА/</t>
  </si>
  <si>
    <t xml:space="preserve">                                                За дисциплината издържливост от всестранна езда за кл"Н"  - ЮНОШИ 15 год.</t>
  </si>
  <si>
    <t xml:space="preserve">                               29.04 -01.05.2011г. - гр. Русе</t>
  </si>
  <si>
    <t xml:space="preserve">                             ПРОТОКОЛ </t>
  </si>
  <si>
    <t>ПРОТОКОЛ</t>
  </si>
  <si>
    <t xml:space="preserve">                                                За дисциплината прескачане на препятствия от всестранна езда за кл"H" </t>
  </si>
  <si>
    <t xml:space="preserve">                                                                              20.04-01.05.2011г. - гр. Русе</t>
  </si>
  <si>
    <r>
      <t xml:space="preserve">                                                                                    </t>
    </r>
    <r>
      <rPr>
        <b/>
        <sz val="11"/>
        <rFont val="Arial"/>
        <family val="2"/>
      </rPr>
      <t>ЮНОШИ   15 год.</t>
    </r>
  </si>
  <si>
    <t>дълж  500м. темп.350м; контр.вр. 86."</t>
  </si>
  <si>
    <t>5А</t>
  </si>
  <si>
    <t>5Б</t>
  </si>
  <si>
    <t>86.68</t>
  </si>
  <si>
    <t>85.06</t>
  </si>
  <si>
    <t>71.00</t>
  </si>
  <si>
    <t>64.75</t>
  </si>
  <si>
    <t>64.05</t>
  </si>
  <si>
    <t>64.78</t>
  </si>
  <si>
    <t>ЕРХАН КАДИРОВ</t>
  </si>
  <si>
    <t xml:space="preserve">                                                                                                                                                      </t>
  </si>
  <si>
    <t>29.04 - 01.05.2011год.</t>
  </si>
  <si>
    <t>Обездка</t>
  </si>
  <si>
    <t>Етап Д</t>
  </si>
  <si>
    <t>преск.
На преп.</t>
  </si>
  <si>
    <t>Гр. Преп.</t>
  </si>
  <si>
    <t>3:42:35</t>
  </si>
  <si>
    <t>3:36:06</t>
  </si>
  <si>
    <t>БЮЛЯНТ САЛИЕВ</t>
  </si>
  <si>
    <t>3:52:15</t>
  </si>
  <si>
    <t>4:31:43</t>
  </si>
  <si>
    <t>3:54:09</t>
  </si>
  <si>
    <t>5:04:95</t>
  </si>
  <si>
    <t xml:space="preserve">МАЯ ЗАХАРИЕВА </t>
  </si>
  <si>
    <t>ел.</t>
  </si>
  <si>
    <t>КРАЕН  ПРОТОКОЛ</t>
  </si>
  <si>
    <t>ОТ  ВЕССТРАННА  ЕЗДА кл"Н" - ЮНОШИ   15год.</t>
  </si>
  <si>
    <t>Съпътстващ  турнир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</si>
</sst>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1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sz val="9"/>
      <color indexed="63"/>
      <name val="Arial"/>
      <family val="0"/>
    </font>
    <font>
      <sz val="11"/>
      <color indexed="63"/>
      <name val="Arial"/>
      <family val="0"/>
    </font>
    <font>
      <b/>
      <sz val="10"/>
      <color indexed="63"/>
      <name val="Arial Narrow"/>
      <family val="2"/>
    </font>
    <font>
      <b/>
      <sz val="9"/>
      <color indexed="63"/>
      <name val="Arial Narrow"/>
      <family val="2"/>
    </font>
    <font>
      <sz val="10"/>
      <color indexed="63"/>
      <name val="Arial Narrow"/>
      <family val="2"/>
    </font>
    <font>
      <sz val="10"/>
      <color indexed="63"/>
      <name val="Arial"/>
      <family val="2"/>
    </font>
    <font>
      <sz val="8"/>
      <color indexed="63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2" fontId="3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2" fontId="6" fillId="0" borderId="0" xfId="0" applyNumberFormat="1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9" fillId="0" borderId="1" xfId="0" applyFont="1" applyBorder="1" applyAlignment="1">
      <alignment/>
    </xf>
    <xf numFmtId="2" fontId="6" fillId="0" borderId="1" xfId="0" applyNumberFormat="1" applyFont="1" applyBorder="1" applyAlignment="1">
      <alignment/>
    </xf>
    <xf numFmtId="10" fontId="6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 horizontal="right" wrapText="1"/>
    </xf>
    <xf numFmtId="2" fontId="6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4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1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13" fillId="0" borderId="1" xfId="0" applyFont="1" applyBorder="1" applyAlignment="1">
      <alignment horizontal="center" textRotation="88"/>
    </xf>
    <xf numFmtId="0" fontId="5" fillId="0" borderId="1" xfId="0" applyFont="1" applyBorder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0" fontId="15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13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12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0"/>
  <sheetViews>
    <sheetView workbookViewId="0" topLeftCell="A1">
      <selection activeCell="A5" sqref="A5:N5"/>
    </sheetView>
  </sheetViews>
  <sheetFormatPr defaultColWidth="9.140625" defaultRowHeight="12.75"/>
  <cols>
    <col min="1" max="1" width="4.00390625" style="0" customWidth="1"/>
    <col min="2" max="2" width="19.8515625" style="0" customWidth="1"/>
  </cols>
  <sheetData>
    <row r="3" spans="1:14" ht="18">
      <c r="A3" s="49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2"/>
      <c r="N3" s="2"/>
    </row>
    <row r="4" spans="1:14" ht="16.5" customHeight="1">
      <c r="A4" s="43" t="s">
        <v>29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16.5" customHeight="1">
      <c r="A5" s="43" t="s">
        <v>91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ht="16.5" customHeight="1">
      <c r="A6" s="44" t="s">
        <v>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4" ht="15">
      <c r="A7" s="4"/>
      <c r="B7" s="51" t="s">
        <v>2</v>
      </c>
      <c r="C7" s="51"/>
      <c r="D7" s="51"/>
      <c r="E7" s="51"/>
      <c r="F7" s="51"/>
      <c r="G7" s="51"/>
      <c r="H7" s="51"/>
      <c r="I7" s="51"/>
      <c r="J7" s="51"/>
      <c r="K7" s="5"/>
      <c r="L7" s="4"/>
      <c r="M7" s="6"/>
      <c r="N7" s="6"/>
    </row>
    <row r="8" spans="1:14" ht="15">
      <c r="A8" s="48" t="s">
        <v>3</v>
      </c>
      <c r="B8" s="48" t="s">
        <v>4</v>
      </c>
      <c r="C8" s="48" t="s">
        <v>5</v>
      </c>
      <c r="D8" s="48" t="s">
        <v>6</v>
      </c>
      <c r="E8" s="45" t="s">
        <v>7</v>
      </c>
      <c r="F8" s="46"/>
      <c r="G8" s="46"/>
      <c r="H8" s="47"/>
      <c r="I8" s="41" t="s">
        <v>8</v>
      </c>
      <c r="J8" s="41" t="s">
        <v>9</v>
      </c>
      <c r="K8" s="8"/>
      <c r="L8" s="41" t="s">
        <v>10</v>
      </c>
      <c r="M8" s="41" t="s">
        <v>11</v>
      </c>
      <c r="N8" s="41" t="s">
        <v>12</v>
      </c>
    </row>
    <row r="9" spans="1:14" ht="15.75" customHeight="1">
      <c r="A9" s="48"/>
      <c r="B9" s="48"/>
      <c r="C9" s="48"/>
      <c r="D9" s="48"/>
      <c r="E9" s="7" t="s">
        <v>13</v>
      </c>
      <c r="F9" s="7" t="s">
        <v>14</v>
      </c>
      <c r="G9" s="7" t="s">
        <v>15</v>
      </c>
      <c r="H9" s="7" t="s">
        <v>14</v>
      </c>
      <c r="I9" s="42"/>
      <c r="J9" s="42"/>
      <c r="K9" s="9" t="s">
        <v>14</v>
      </c>
      <c r="L9" s="42"/>
      <c r="M9" s="42"/>
      <c r="N9" s="42"/>
    </row>
    <row r="10" spans="1:14" ht="14.25">
      <c r="A10" s="15">
        <v>1</v>
      </c>
      <c r="B10" s="10" t="s">
        <v>18</v>
      </c>
      <c r="C10" s="10" t="s">
        <v>19</v>
      </c>
      <c r="D10" s="10" t="s">
        <v>17</v>
      </c>
      <c r="E10" s="11">
        <v>129</v>
      </c>
      <c r="F10" s="12">
        <f aca="true" t="shared" si="0" ref="F10:F16">E10/230</f>
        <v>0.5608695652173913</v>
      </c>
      <c r="G10" s="11">
        <v>130</v>
      </c>
      <c r="H10" s="12">
        <f>G10/230</f>
        <v>0.5652173913043478</v>
      </c>
      <c r="I10" s="11">
        <f aca="true" t="shared" si="1" ref="I10:I16">E10+G10</f>
        <v>259</v>
      </c>
      <c r="J10" s="13">
        <f aca="true" t="shared" si="2" ref="J10:J16">I10/2</f>
        <v>129.5</v>
      </c>
      <c r="K10" s="11">
        <f aca="true" t="shared" si="3" ref="K10:K16">J10/230*100</f>
        <v>56.30434782608695</v>
      </c>
      <c r="L10" s="14">
        <f aca="true" t="shared" si="4" ref="L10:L16">K10-100</f>
        <v>-43.69565217391305</v>
      </c>
      <c r="M10" s="11">
        <f aca="true" t="shared" si="5" ref="M10:M16">L10*1.5</f>
        <v>-65.54347826086956</v>
      </c>
      <c r="N10" s="14">
        <f aca="true" t="shared" si="6" ref="N10:N16">M10*1</f>
        <v>-65.54347826086956</v>
      </c>
    </row>
    <row r="11" spans="1:14" ht="14.25">
      <c r="A11" s="16">
        <v>2</v>
      </c>
      <c r="B11" s="10" t="s">
        <v>30</v>
      </c>
      <c r="C11" s="10" t="s">
        <v>21</v>
      </c>
      <c r="D11" s="10" t="s">
        <v>16</v>
      </c>
      <c r="E11" s="11">
        <v>117</v>
      </c>
      <c r="F11" s="12">
        <f t="shared" si="0"/>
        <v>0.508695652173913</v>
      </c>
      <c r="G11" s="11">
        <v>132</v>
      </c>
      <c r="H11" s="12">
        <f>G11/230</f>
        <v>0.5739130434782609</v>
      </c>
      <c r="I11" s="11">
        <f t="shared" si="1"/>
        <v>249</v>
      </c>
      <c r="J11" s="13">
        <f t="shared" si="2"/>
        <v>124.5</v>
      </c>
      <c r="K11" s="11">
        <f t="shared" si="3"/>
        <v>54.130434782608695</v>
      </c>
      <c r="L11" s="14">
        <f t="shared" si="4"/>
        <v>-45.869565217391305</v>
      </c>
      <c r="M11" s="11">
        <f t="shared" si="5"/>
        <v>-68.80434782608695</v>
      </c>
      <c r="N11" s="14">
        <f t="shared" si="6"/>
        <v>-68.80434782608695</v>
      </c>
    </row>
    <row r="12" spans="1:14" ht="14.25">
      <c r="A12" s="16">
        <v>3</v>
      </c>
      <c r="B12" s="10" t="s">
        <v>22</v>
      </c>
      <c r="C12" s="10" t="s">
        <v>23</v>
      </c>
      <c r="D12" s="10" t="s">
        <v>17</v>
      </c>
      <c r="E12" s="11">
        <v>108</v>
      </c>
      <c r="F12" s="12">
        <f t="shared" si="0"/>
        <v>0.46956521739130436</v>
      </c>
      <c r="G12" s="11">
        <v>125</v>
      </c>
      <c r="H12" s="12">
        <f>G12/230</f>
        <v>0.5434782608695652</v>
      </c>
      <c r="I12" s="11">
        <f t="shared" si="1"/>
        <v>233</v>
      </c>
      <c r="J12" s="13">
        <f t="shared" si="2"/>
        <v>116.5</v>
      </c>
      <c r="K12" s="11">
        <f t="shared" si="3"/>
        <v>50.65217391304348</v>
      </c>
      <c r="L12" s="14">
        <f t="shared" si="4"/>
        <v>-49.34782608695652</v>
      </c>
      <c r="M12" s="11">
        <f t="shared" si="5"/>
        <v>-74.02173913043478</v>
      </c>
      <c r="N12" s="14">
        <f t="shared" si="6"/>
        <v>-74.02173913043478</v>
      </c>
    </row>
    <row r="13" spans="1:14" ht="14.25">
      <c r="A13" s="15">
        <v>4</v>
      </c>
      <c r="B13" s="10" t="s">
        <v>31</v>
      </c>
      <c r="C13" s="10" t="s">
        <v>24</v>
      </c>
      <c r="D13" s="10" t="s">
        <v>25</v>
      </c>
      <c r="E13" s="11">
        <v>112</v>
      </c>
      <c r="F13" s="12">
        <f t="shared" si="0"/>
        <v>0.48695652173913045</v>
      </c>
      <c r="G13" s="11">
        <v>120</v>
      </c>
      <c r="H13" s="12">
        <f>G13/240</f>
        <v>0.5</v>
      </c>
      <c r="I13" s="11">
        <f t="shared" si="1"/>
        <v>232</v>
      </c>
      <c r="J13" s="13">
        <f t="shared" si="2"/>
        <v>116</v>
      </c>
      <c r="K13" s="11">
        <f t="shared" si="3"/>
        <v>50.43478260869565</v>
      </c>
      <c r="L13" s="14">
        <f t="shared" si="4"/>
        <v>-49.56521739130435</v>
      </c>
      <c r="M13" s="11">
        <f t="shared" si="5"/>
        <v>-74.34782608695653</v>
      </c>
      <c r="N13" s="14">
        <f t="shared" si="6"/>
        <v>-74.34782608695653</v>
      </c>
    </row>
    <row r="14" spans="1:14" ht="14.25">
      <c r="A14" s="16">
        <v>5</v>
      </c>
      <c r="B14" s="10" t="s">
        <v>31</v>
      </c>
      <c r="C14" s="15" t="s">
        <v>26</v>
      </c>
      <c r="D14" s="10" t="s">
        <v>25</v>
      </c>
      <c r="E14" s="11">
        <v>110</v>
      </c>
      <c r="F14" s="12">
        <f t="shared" si="0"/>
        <v>0.4782608695652174</v>
      </c>
      <c r="G14" s="11">
        <v>118</v>
      </c>
      <c r="H14" s="12">
        <f>G14/230</f>
        <v>0.5130434782608696</v>
      </c>
      <c r="I14" s="11">
        <f t="shared" si="1"/>
        <v>228</v>
      </c>
      <c r="J14" s="13">
        <f t="shared" si="2"/>
        <v>114</v>
      </c>
      <c r="K14" s="11">
        <f t="shared" si="3"/>
        <v>49.56521739130435</v>
      </c>
      <c r="L14" s="14">
        <f t="shared" si="4"/>
        <v>-50.43478260869565</v>
      </c>
      <c r="M14" s="11">
        <f t="shared" si="5"/>
        <v>-75.65217391304347</v>
      </c>
      <c r="N14" s="14">
        <f t="shared" si="6"/>
        <v>-75.65217391304347</v>
      </c>
    </row>
    <row r="15" spans="1:14" ht="14.25">
      <c r="A15" s="16">
        <v>6</v>
      </c>
      <c r="B15" s="10" t="s">
        <v>32</v>
      </c>
      <c r="C15" s="10" t="s">
        <v>27</v>
      </c>
      <c r="D15" s="10" t="s">
        <v>20</v>
      </c>
      <c r="E15" s="11">
        <v>107</v>
      </c>
      <c r="F15" s="12">
        <f t="shared" si="0"/>
        <v>0.4652173913043478</v>
      </c>
      <c r="G15" s="11">
        <v>112</v>
      </c>
      <c r="H15" s="12">
        <f>G15/230</f>
        <v>0.48695652173913045</v>
      </c>
      <c r="I15" s="11">
        <f t="shared" si="1"/>
        <v>219</v>
      </c>
      <c r="J15" s="13">
        <f t="shared" si="2"/>
        <v>109.5</v>
      </c>
      <c r="K15" s="11">
        <f t="shared" si="3"/>
        <v>47.608695652173914</v>
      </c>
      <c r="L15" s="14">
        <f t="shared" si="4"/>
        <v>-52.391304347826086</v>
      </c>
      <c r="M15" s="11">
        <f t="shared" si="5"/>
        <v>-78.58695652173913</v>
      </c>
      <c r="N15" s="14">
        <f t="shared" si="6"/>
        <v>-78.58695652173913</v>
      </c>
    </row>
    <row r="16" spans="1:14" ht="14.25">
      <c r="A16" s="15">
        <v>7</v>
      </c>
      <c r="B16" s="10" t="s">
        <v>33</v>
      </c>
      <c r="C16" s="10" t="s">
        <v>28</v>
      </c>
      <c r="D16" s="10" t="s">
        <v>25</v>
      </c>
      <c r="E16" s="11">
        <v>100</v>
      </c>
      <c r="F16" s="12">
        <f t="shared" si="0"/>
        <v>0.43478260869565216</v>
      </c>
      <c r="G16" s="11">
        <v>110</v>
      </c>
      <c r="H16" s="12">
        <f>G16/230</f>
        <v>0.4782608695652174</v>
      </c>
      <c r="I16" s="11">
        <f t="shared" si="1"/>
        <v>210</v>
      </c>
      <c r="J16" s="13">
        <f t="shared" si="2"/>
        <v>105</v>
      </c>
      <c r="K16" s="11">
        <f t="shared" si="3"/>
        <v>45.65217391304348</v>
      </c>
      <c r="L16" s="14">
        <f t="shared" si="4"/>
        <v>-54.34782608695652</v>
      </c>
      <c r="M16" s="11">
        <f t="shared" si="5"/>
        <v>-81.52173913043478</v>
      </c>
      <c r="N16" s="14">
        <f t="shared" si="6"/>
        <v>-81.52173913043478</v>
      </c>
    </row>
    <row r="17" spans="1:14" ht="14.25">
      <c r="A17" s="17"/>
      <c r="B17" s="18"/>
      <c r="C17" s="18"/>
      <c r="D17" s="18"/>
      <c r="E17" s="11"/>
      <c r="F17" s="12"/>
      <c r="G17" s="11"/>
      <c r="H17" s="12"/>
      <c r="I17" s="11"/>
      <c r="J17" s="13"/>
      <c r="K17" s="11"/>
      <c r="L17" s="14"/>
      <c r="M17" s="11"/>
      <c r="N17" s="14"/>
    </row>
    <row r="20" spans="2:7" ht="12.75">
      <c r="B20" t="s">
        <v>34</v>
      </c>
      <c r="G20" t="s">
        <v>35</v>
      </c>
    </row>
  </sheetData>
  <mergeCells count="15">
    <mergeCell ref="C8:C9"/>
    <mergeCell ref="D8:D9"/>
    <mergeCell ref="A3:L3"/>
    <mergeCell ref="B7:J7"/>
    <mergeCell ref="A5:N5"/>
    <mergeCell ref="M8:M9"/>
    <mergeCell ref="N8:N9"/>
    <mergeCell ref="A4:N4"/>
    <mergeCell ref="A6:N6"/>
    <mergeCell ref="E8:H8"/>
    <mergeCell ref="I8:I9"/>
    <mergeCell ref="J8:J9"/>
    <mergeCell ref="L8:L9"/>
    <mergeCell ref="A8:A9"/>
    <mergeCell ref="B8:B9"/>
  </mergeCells>
  <printOptions/>
  <pageMargins left="0.24" right="0.48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AC23"/>
  <sheetViews>
    <sheetView workbookViewId="0" topLeftCell="A1">
      <selection activeCell="A8" sqref="A8:AC8"/>
    </sheetView>
  </sheetViews>
  <sheetFormatPr defaultColWidth="9.140625" defaultRowHeight="12.75"/>
  <cols>
    <col min="1" max="1" width="4.57421875" style="0" customWidth="1"/>
    <col min="2" max="2" width="20.28125" style="0" customWidth="1"/>
    <col min="3" max="3" width="10.421875" style="0" customWidth="1"/>
    <col min="4" max="4" width="13.00390625" style="0" customWidth="1"/>
    <col min="5" max="25" width="3.140625" style="0" customWidth="1"/>
    <col min="26" max="26" width="4.28125" style="0" customWidth="1"/>
    <col min="27" max="27" width="5.7109375" style="0" customWidth="1"/>
    <col min="28" max="28" width="6.00390625" style="0" customWidth="1"/>
    <col min="29" max="29" width="6.140625" style="0" customWidth="1"/>
  </cols>
  <sheetData>
    <row r="4" s="19" customFormat="1" ht="12.75"/>
    <row r="5" s="19" customFormat="1" ht="12.75"/>
    <row r="6" spans="1:28" s="19" customFormat="1" ht="12.75">
      <c r="A6" s="44" t="s">
        <v>59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</row>
    <row r="7" spans="1:28" s="19" customFormat="1" ht="12.75">
      <c r="A7" s="44" t="s">
        <v>57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9" s="19" customFormat="1" ht="12.75">
      <c r="A8" s="44" t="s">
        <v>91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</row>
    <row r="9" spans="1:28" s="19" customFormat="1" ht="12.75">
      <c r="A9" s="56" t="s">
        <v>58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</row>
    <row r="10" spans="1:8" s="19" customFormat="1" ht="18">
      <c r="A10" s="3"/>
      <c r="B10" s="20"/>
      <c r="C10" s="1"/>
      <c r="D10" s="20"/>
      <c r="E10" s="20"/>
      <c r="F10" s="20"/>
      <c r="G10" s="20"/>
      <c r="H10" s="20"/>
    </row>
    <row r="11" s="19" customFormat="1" ht="12.75">
      <c r="B11" s="19" t="s">
        <v>36</v>
      </c>
    </row>
    <row r="12" spans="1:29" s="19" customFormat="1" ht="12.75">
      <c r="A12" s="57" t="s">
        <v>3</v>
      </c>
      <c r="B12" s="57" t="s">
        <v>4</v>
      </c>
      <c r="C12" s="57" t="s">
        <v>5</v>
      </c>
      <c r="D12" s="57" t="s">
        <v>6</v>
      </c>
      <c r="E12" s="57" t="s">
        <v>37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2" t="s">
        <v>38</v>
      </c>
      <c r="AA12" s="52" t="s">
        <v>39</v>
      </c>
      <c r="AB12" s="52" t="s">
        <v>40</v>
      </c>
      <c r="AC12" s="52" t="s">
        <v>41</v>
      </c>
    </row>
    <row r="13" spans="1:29" s="19" customFormat="1" ht="18.75">
      <c r="A13" s="57"/>
      <c r="B13" s="57"/>
      <c r="C13" s="57"/>
      <c r="D13" s="57"/>
      <c r="E13" s="26">
        <v>1</v>
      </c>
      <c r="F13" s="26">
        <v>2</v>
      </c>
      <c r="G13" s="26" t="s">
        <v>42</v>
      </c>
      <c r="H13" s="26" t="s">
        <v>43</v>
      </c>
      <c r="I13" s="26">
        <v>4</v>
      </c>
      <c r="J13" s="26">
        <v>5</v>
      </c>
      <c r="K13" s="26">
        <v>6</v>
      </c>
      <c r="L13" s="26" t="s">
        <v>44</v>
      </c>
      <c r="M13" s="26" t="s">
        <v>45</v>
      </c>
      <c r="N13" s="26">
        <v>8</v>
      </c>
      <c r="O13" s="26">
        <v>9</v>
      </c>
      <c r="P13" s="26">
        <v>10</v>
      </c>
      <c r="Q13" s="26">
        <v>11</v>
      </c>
      <c r="R13" s="26">
        <v>12</v>
      </c>
      <c r="S13" s="26">
        <v>13</v>
      </c>
      <c r="T13" s="26" t="s">
        <v>46</v>
      </c>
      <c r="U13" s="26">
        <v>14</v>
      </c>
      <c r="V13" s="26" t="s">
        <v>47</v>
      </c>
      <c r="W13" s="26">
        <v>15</v>
      </c>
      <c r="X13" s="26">
        <v>16</v>
      </c>
      <c r="Y13" s="26">
        <v>17</v>
      </c>
      <c r="Z13" s="52"/>
      <c r="AA13" s="52"/>
      <c r="AB13" s="52"/>
      <c r="AC13" s="52"/>
    </row>
    <row r="14" spans="1:29" s="19" customFormat="1" ht="20.25" customHeight="1">
      <c r="A14" s="21">
        <v>1</v>
      </c>
      <c r="B14" s="30" t="s">
        <v>31</v>
      </c>
      <c r="C14" s="30" t="s">
        <v>26</v>
      </c>
      <c r="D14" s="30" t="s">
        <v>25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3">
        <f>SUM(E14:Y14)</f>
        <v>0</v>
      </c>
      <c r="AA14" s="24" t="s">
        <v>48</v>
      </c>
      <c r="AB14" s="25">
        <v>0</v>
      </c>
      <c r="AC14" s="25">
        <f aca="true" t="shared" si="0" ref="AC14:AC19">Z14+AB14</f>
        <v>0</v>
      </c>
    </row>
    <row r="15" spans="1:29" s="19" customFormat="1" ht="20.25" customHeight="1">
      <c r="A15" s="21">
        <v>2</v>
      </c>
      <c r="B15" s="30" t="s">
        <v>18</v>
      </c>
      <c r="C15" s="30" t="s">
        <v>19</v>
      </c>
      <c r="D15" s="30" t="s">
        <v>17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3">
        <f>SUM(E15:Y15)</f>
        <v>0</v>
      </c>
      <c r="AA15" s="24" t="s">
        <v>49</v>
      </c>
      <c r="AB15" s="25">
        <v>0</v>
      </c>
      <c r="AC15" s="25">
        <f t="shared" si="0"/>
        <v>0</v>
      </c>
    </row>
    <row r="16" spans="1:29" s="19" customFormat="1" ht="20.25" customHeight="1">
      <c r="A16" s="21">
        <v>3</v>
      </c>
      <c r="B16" s="30" t="s">
        <v>22</v>
      </c>
      <c r="C16" s="30" t="s">
        <v>23</v>
      </c>
      <c r="D16" s="30" t="s">
        <v>17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3">
        <f>SUM(E16:Y16)</f>
        <v>0</v>
      </c>
      <c r="AA16" s="24" t="s">
        <v>50</v>
      </c>
      <c r="AB16" s="25">
        <v>0</v>
      </c>
      <c r="AC16" s="25">
        <f t="shared" si="0"/>
        <v>0</v>
      </c>
    </row>
    <row r="17" spans="1:29" s="19" customFormat="1" ht="20.25" customHeight="1">
      <c r="A17" s="21">
        <v>4</v>
      </c>
      <c r="B17" s="30" t="s">
        <v>33</v>
      </c>
      <c r="C17" s="30" t="s">
        <v>28</v>
      </c>
      <c r="D17" s="30" t="s">
        <v>25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3">
        <f>SUM(E17:Y17)</f>
        <v>0</v>
      </c>
      <c r="AA17" s="24" t="s">
        <v>51</v>
      </c>
      <c r="AB17" s="25">
        <v>-12.8</v>
      </c>
      <c r="AC17" s="25">
        <f t="shared" si="0"/>
        <v>-12.8</v>
      </c>
    </row>
    <row r="18" spans="1:29" s="19" customFormat="1" ht="20.25" customHeight="1">
      <c r="A18" s="21">
        <v>5</v>
      </c>
      <c r="B18" s="30" t="s">
        <v>31</v>
      </c>
      <c r="C18" s="30" t="s">
        <v>24</v>
      </c>
      <c r="D18" s="30" t="s">
        <v>25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20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3">
        <v>-20</v>
      </c>
      <c r="AA18" s="24" t="s">
        <v>52</v>
      </c>
      <c r="AB18" s="25">
        <v>0</v>
      </c>
      <c r="AC18" s="25">
        <f t="shared" si="0"/>
        <v>-20</v>
      </c>
    </row>
    <row r="19" spans="1:29" s="19" customFormat="1" ht="20.25" customHeight="1">
      <c r="A19" s="21">
        <v>6</v>
      </c>
      <c r="B19" s="30" t="s">
        <v>55</v>
      </c>
      <c r="C19" s="30" t="s">
        <v>21</v>
      </c>
      <c r="D19" s="30" t="s">
        <v>16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20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3">
        <v>-20</v>
      </c>
      <c r="AA19" s="24" t="s">
        <v>53</v>
      </c>
      <c r="AB19" s="25">
        <v>-26</v>
      </c>
      <c r="AC19" s="25">
        <f t="shared" si="0"/>
        <v>-46</v>
      </c>
    </row>
    <row r="20" spans="1:29" s="19" customFormat="1" ht="20.25" customHeight="1">
      <c r="A20" s="21"/>
      <c r="B20" s="30" t="s">
        <v>56</v>
      </c>
      <c r="C20" s="30" t="s">
        <v>27</v>
      </c>
      <c r="D20" s="30" t="s">
        <v>20</v>
      </c>
      <c r="E20" s="22">
        <v>0</v>
      </c>
      <c r="F20" s="22">
        <v>0</v>
      </c>
      <c r="G20" s="22">
        <v>0</v>
      </c>
      <c r="H20" s="53" t="s">
        <v>54</v>
      </c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5"/>
    </row>
    <row r="21" s="19" customFormat="1" ht="12.75"/>
    <row r="23" spans="2:7" ht="12.75">
      <c r="B23" t="s">
        <v>34</v>
      </c>
      <c r="G23" t="s">
        <v>35</v>
      </c>
    </row>
  </sheetData>
  <mergeCells count="14">
    <mergeCell ref="Z12:Z13"/>
    <mergeCell ref="AA12:AA13"/>
    <mergeCell ref="AB12:AB13"/>
    <mergeCell ref="A8:AC8"/>
    <mergeCell ref="AC12:AC13"/>
    <mergeCell ref="H20:AC20"/>
    <mergeCell ref="A6:AB6"/>
    <mergeCell ref="A7:AB7"/>
    <mergeCell ref="A9:AB9"/>
    <mergeCell ref="A12:A13"/>
    <mergeCell ref="B12:B13"/>
    <mergeCell ref="C12:C13"/>
    <mergeCell ref="D12:D13"/>
    <mergeCell ref="E12:Y12"/>
  </mergeCells>
  <printOptions/>
  <pageMargins left="0.17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S23"/>
  <sheetViews>
    <sheetView workbookViewId="0" topLeftCell="A1">
      <selection activeCell="D18" sqref="D18"/>
    </sheetView>
  </sheetViews>
  <sheetFormatPr defaultColWidth="9.140625" defaultRowHeight="12.75"/>
  <cols>
    <col min="1" max="1" width="5.421875" style="0" customWidth="1"/>
    <col min="2" max="2" width="23.57421875" style="0" customWidth="1"/>
    <col min="3" max="3" width="15.7109375" style="0" customWidth="1"/>
    <col min="4" max="4" width="16.140625" style="0" customWidth="1"/>
    <col min="5" max="15" width="4.140625" style="0" customWidth="1"/>
    <col min="16" max="19" width="5.7109375" style="0" customWidth="1"/>
  </cols>
  <sheetData>
    <row r="4" spans="1:19" s="19" customFormat="1" ht="14.2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19" s="19" customFormat="1" ht="14.2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19" s="19" customFormat="1" ht="14.2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8" s="19" customFormat="1" ht="12.75">
      <c r="A7" s="44" t="s">
        <v>60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1:18" s="19" customFormat="1" ht="12.75">
      <c r="A8" s="32" t="s">
        <v>61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9" s="19" customFormat="1" ht="12.75">
      <c r="A9" s="44" t="s">
        <v>91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</row>
    <row r="10" spans="1:19" s="19" customFormat="1" ht="12.75">
      <c r="A10" s="58" t="s">
        <v>62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</row>
    <row r="11" spans="1:19" s="19" customFormat="1" ht="15">
      <c r="A11" s="59" t="s">
        <v>63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="19" customFormat="1" ht="12.75">
      <c r="B12" s="19" t="s">
        <v>64</v>
      </c>
    </row>
    <row r="13" spans="1:19" s="19" customFormat="1" ht="12.75">
      <c r="A13" s="57" t="s">
        <v>3</v>
      </c>
      <c r="B13" s="57" t="s">
        <v>4</v>
      </c>
      <c r="C13" s="57" t="s">
        <v>5</v>
      </c>
      <c r="D13" s="57" t="s">
        <v>6</v>
      </c>
      <c r="E13" s="57" t="s">
        <v>37</v>
      </c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2" t="s">
        <v>38</v>
      </c>
      <c r="Q13" s="52" t="s">
        <v>39</v>
      </c>
      <c r="R13" s="52" t="s">
        <v>40</v>
      </c>
      <c r="S13" s="52" t="s">
        <v>41</v>
      </c>
    </row>
    <row r="14" spans="1:19" s="19" customFormat="1" ht="12.75">
      <c r="A14" s="57"/>
      <c r="B14" s="57"/>
      <c r="C14" s="57"/>
      <c r="D14" s="57"/>
      <c r="E14" s="33">
        <v>1</v>
      </c>
      <c r="F14" s="33">
        <v>2</v>
      </c>
      <c r="G14" s="33">
        <v>3</v>
      </c>
      <c r="H14" s="33">
        <v>4</v>
      </c>
      <c r="I14" s="33" t="s">
        <v>65</v>
      </c>
      <c r="J14" s="33" t="s">
        <v>66</v>
      </c>
      <c r="K14" s="33">
        <v>6</v>
      </c>
      <c r="L14" s="33">
        <v>7</v>
      </c>
      <c r="M14" s="33">
        <v>8</v>
      </c>
      <c r="N14" s="33">
        <v>9</v>
      </c>
      <c r="O14" s="33">
        <v>10</v>
      </c>
      <c r="P14" s="52"/>
      <c r="Q14" s="52"/>
      <c r="R14" s="52"/>
      <c r="S14" s="52"/>
    </row>
    <row r="15" spans="1:19" s="19" customFormat="1" ht="19.5" customHeight="1">
      <c r="A15" s="15">
        <v>1</v>
      </c>
      <c r="B15" s="34" t="s">
        <v>22</v>
      </c>
      <c r="C15" s="34" t="s">
        <v>23</v>
      </c>
      <c r="D15" s="34" t="s">
        <v>17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3">
        <f aca="true" t="shared" si="0" ref="P15:P20">SUM(E15:O15)</f>
        <v>0</v>
      </c>
      <c r="Q15" s="35" t="s">
        <v>70</v>
      </c>
      <c r="R15" s="25">
        <v>0</v>
      </c>
      <c r="S15" s="25">
        <f aca="true" t="shared" si="1" ref="S15:S20">P15+R15</f>
        <v>0</v>
      </c>
    </row>
    <row r="16" spans="1:19" s="19" customFormat="1" ht="19.5" customHeight="1">
      <c r="A16" s="15">
        <v>2</v>
      </c>
      <c r="B16" s="34" t="s">
        <v>73</v>
      </c>
      <c r="C16" s="34" t="s">
        <v>28</v>
      </c>
      <c r="D16" s="34" t="s">
        <v>25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3">
        <f t="shared" si="0"/>
        <v>0</v>
      </c>
      <c r="Q16" s="35" t="s">
        <v>69</v>
      </c>
      <c r="R16" s="25">
        <v>0</v>
      </c>
      <c r="S16" s="25">
        <f t="shared" si="1"/>
        <v>0</v>
      </c>
    </row>
    <row r="17" spans="1:19" s="19" customFormat="1" ht="19.5" customHeight="1">
      <c r="A17" s="15">
        <v>3</v>
      </c>
      <c r="B17" s="34" t="s">
        <v>18</v>
      </c>
      <c r="C17" s="34" t="s">
        <v>19</v>
      </c>
      <c r="D17" s="34" t="s">
        <v>17</v>
      </c>
      <c r="E17" s="22">
        <v>0</v>
      </c>
      <c r="F17" s="22">
        <v>0</v>
      </c>
      <c r="G17" s="22">
        <v>0</v>
      </c>
      <c r="H17" s="22">
        <v>0</v>
      </c>
      <c r="I17" s="22">
        <v>4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3">
        <f t="shared" si="0"/>
        <v>4</v>
      </c>
      <c r="Q17" s="35" t="s">
        <v>71</v>
      </c>
      <c r="R17" s="25">
        <v>0</v>
      </c>
      <c r="S17" s="25">
        <f t="shared" si="1"/>
        <v>4</v>
      </c>
    </row>
    <row r="18" spans="1:19" s="19" customFormat="1" ht="19.5" customHeight="1">
      <c r="A18" s="15">
        <v>4</v>
      </c>
      <c r="B18" s="34" t="s">
        <v>31</v>
      </c>
      <c r="C18" s="34" t="s">
        <v>26</v>
      </c>
      <c r="D18" s="34" t="s">
        <v>25</v>
      </c>
      <c r="E18" s="22">
        <v>0</v>
      </c>
      <c r="F18" s="22">
        <v>0</v>
      </c>
      <c r="G18" s="22">
        <v>0</v>
      </c>
      <c r="H18" s="22">
        <v>0</v>
      </c>
      <c r="I18" s="22">
        <v>4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3">
        <f t="shared" si="0"/>
        <v>4</v>
      </c>
      <c r="Q18" s="35" t="s">
        <v>72</v>
      </c>
      <c r="R18" s="25">
        <v>0</v>
      </c>
      <c r="S18" s="25">
        <f t="shared" si="1"/>
        <v>4</v>
      </c>
    </row>
    <row r="19" spans="1:19" s="19" customFormat="1" ht="19.5" customHeight="1">
      <c r="A19" s="15">
        <v>5</v>
      </c>
      <c r="B19" s="34" t="s">
        <v>55</v>
      </c>
      <c r="C19" s="34" t="s">
        <v>21</v>
      </c>
      <c r="D19" s="34" t="s">
        <v>16</v>
      </c>
      <c r="E19" s="22">
        <v>0</v>
      </c>
      <c r="F19" s="22">
        <v>0</v>
      </c>
      <c r="G19" s="22">
        <v>4</v>
      </c>
      <c r="H19" s="22">
        <v>0</v>
      </c>
      <c r="I19" s="22">
        <v>4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3">
        <f t="shared" si="0"/>
        <v>8</v>
      </c>
      <c r="Q19" s="35" t="s">
        <v>68</v>
      </c>
      <c r="R19" s="25">
        <v>0</v>
      </c>
      <c r="S19" s="25">
        <f t="shared" si="1"/>
        <v>8</v>
      </c>
    </row>
    <row r="20" spans="1:19" s="19" customFormat="1" ht="19.5" customHeight="1">
      <c r="A20" s="15">
        <v>6</v>
      </c>
      <c r="B20" s="34" t="s">
        <v>31</v>
      </c>
      <c r="C20" s="34" t="s">
        <v>24</v>
      </c>
      <c r="D20" s="34" t="s">
        <v>25</v>
      </c>
      <c r="E20" s="22">
        <v>0</v>
      </c>
      <c r="F20" s="22">
        <v>0</v>
      </c>
      <c r="G20" s="22">
        <v>0</v>
      </c>
      <c r="H20" s="22">
        <v>4</v>
      </c>
      <c r="I20" s="22">
        <v>0</v>
      </c>
      <c r="J20" s="22">
        <v>0</v>
      </c>
      <c r="K20" s="22">
        <v>4</v>
      </c>
      <c r="L20" s="22">
        <v>0</v>
      </c>
      <c r="M20" s="22">
        <v>0</v>
      </c>
      <c r="N20" s="22">
        <v>0</v>
      </c>
      <c r="O20" s="22">
        <v>0</v>
      </c>
      <c r="P20" s="23">
        <f t="shared" si="0"/>
        <v>8</v>
      </c>
      <c r="Q20" s="35" t="s">
        <v>67</v>
      </c>
      <c r="R20" s="25">
        <v>1</v>
      </c>
      <c r="S20" s="25">
        <f t="shared" si="1"/>
        <v>9</v>
      </c>
    </row>
    <row r="21" spans="1:19" s="19" customFormat="1" ht="14.2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1:19" s="19" customFormat="1" ht="14.2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2:7" ht="12.75">
      <c r="B23" t="s">
        <v>34</v>
      </c>
      <c r="G23" t="s">
        <v>35</v>
      </c>
    </row>
  </sheetData>
  <mergeCells count="13">
    <mergeCell ref="A7:R7"/>
    <mergeCell ref="A10:S10"/>
    <mergeCell ref="A11:S11"/>
    <mergeCell ref="A13:A14"/>
    <mergeCell ref="B13:B14"/>
    <mergeCell ref="C13:C14"/>
    <mergeCell ref="D13:D14"/>
    <mergeCell ref="E13:O13"/>
    <mergeCell ref="A9:S9"/>
    <mergeCell ref="P13:P14"/>
    <mergeCell ref="Q13:Q14"/>
    <mergeCell ref="R13:R14"/>
    <mergeCell ref="S13:S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18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5.57421875" style="0" customWidth="1"/>
    <col min="2" max="2" width="23.00390625" style="0" customWidth="1"/>
    <col min="3" max="3" width="12.28125" style="0" customWidth="1"/>
    <col min="4" max="4" width="18.7109375" style="0" customWidth="1"/>
  </cols>
  <sheetData>
    <row r="3" spans="1:11" ht="18">
      <c r="A3" s="36"/>
      <c r="B3" s="49" t="s">
        <v>89</v>
      </c>
      <c r="C3" s="49"/>
      <c r="D3" s="49"/>
      <c r="E3" s="49"/>
      <c r="F3" s="49"/>
      <c r="G3" s="49"/>
      <c r="H3" s="49"/>
      <c r="I3" s="49"/>
      <c r="J3" s="49"/>
      <c r="K3" s="36"/>
    </row>
    <row r="4" spans="1:11" ht="18">
      <c r="A4" s="37"/>
      <c r="B4" s="60" t="s">
        <v>90</v>
      </c>
      <c r="C4" s="60"/>
      <c r="D4" s="60"/>
      <c r="E4" s="60"/>
      <c r="F4" s="60"/>
      <c r="G4" s="60"/>
      <c r="H4" s="60"/>
      <c r="I4" s="60"/>
      <c r="J4" s="60"/>
      <c r="K4" s="60"/>
    </row>
    <row r="5" spans="1:11" ht="18">
      <c r="A5" s="49" t="s">
        <v>91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ht="15.75">
      <c r="A6" s="38" t="s">
        <v>74</v>
      </c>
      <c r="B6" s="61" t="s">
        <v>75</v>
      </c>
      <c r="C6" s="61"/>
      <c r="D6" s="61"/>
      <c r="E6" s="61"/>
      <c r="F6" s="61"/>
      <c r="G6" s="61"/>
      <c r="H6" s="61"/>
      <c r="I6" s="61"/>
      <c r="J6" s="61"/>
      <c r="K6" s="61"/>
    </row>
    <row r="7" spans="1:11" ht="12.75">
      <c r="A7" s="62" t="s">
        <v>3</v>
      </c>
      <c r="B7" s="62" t="s">
        <v>4</v>
      </c>
      <c r="C7" s="62" t="s">
        <v>5</v>
      </c>
      <c r="D7" s="62" t="s">
        <v>6</v>
      </c>
      <c r="E7" s="62" t="s">
        <v>76</v>
      </c>
      <c r="F7" s="62" t="s">
        <v>77</v>
      </c>
      <c r="G7" s="62"/>
      <c r="H7" s="62"/>
      <c r="I7" s="62"/>
      <c r="J7" s="63" t="s">
        <v>78</v>
      </c>
      <c r="K7" s="64" t="s">
        <v>41</v>
      </c>
    </row>
    <row r="8" spans="1:11" ht="12.75">
      <c r="A8" s="62"/>
      <c r="B8" s="62"/>
      <c r="C8" s="62"/>
      <c r="D8" s="62"/>
      <c r="E8" s="62"/>
      <c r="F8" s="27" t="s">
        <v>39</v>
      </c>
      <c r="G8" s="27" t="s">
        <v>40</v>
      </c>
      <c r="H8" s="27" t="s">
        <v>79</v>
      </c>
      <c r="I8" s="27" t="s">
        <v>41</v>
      </c>
      <c r="J8" s="63"/>
      <c r="K8" s="65"/>
    </row>
    <row r="9" spans="1:11" ht="12.75">
      <c r="A9" s="28">
        <v>1</v>
      </c>
      <c r="B9" s="34" t="s">
        <v>18</v>
      </c>
      <c r="C9" s="34" t="s">
        <v>19</v>
      </c>
      <c r="D9" s="34" t="s">
        <v>17</v>
      </c>
      <c r="E9" s="29">
        <v>-65.54</v>
      </c>
      <c r="F9" s="39" t="s">
        <v>80</v>
      </c>
      <c r="G9" s="29"/>
      <c r="H9" s="28"/>
      <c r="I9" s="29"/>
      <c r="J9" s="40">
        <v>-4</v>
      </c>
      <c r="K9" s="29">
        <f aca="true" t="shared" si="0" ref="K9:K14">E9+G9+H9+J9</f>
        <v>-69.54</v>
      </c>
    </row>
    <row r="10" spans="1:11" ht="12.75">
      <c r="A10" s="28">
        <v>2</v>
      </c>
      <c r="B10" s="34" t="s">
        <v>22</v>
      </c>
      <c r="C10" s="34" t="s">
        <v>23</v>
      </c>
      <c r="D10" s="34" t="s">
        <v>17</v>
      </c>
      <c r="E10" s="29">
        <v>-74.02</v>
      </c>
      <c r="F10" s="39" t="s">
        <v>81</v>
      </c>
      <c r="G10" s="29"/>
      <c r="H10" s="28"/>
      <c r="I10" s="29"/>
      <c r="J10" s="40">
        <v>0</v>
      </c>
      <c r="K10" s="29">
        <f t="shared" si="0"/>
        <v>-74.02</v>
      </c>
    </row>
    <row r="11" spans="1:11" ht="12.75">
      <c r="A11" s="28">
        <v>3</v>
      </c>
      <c r="B11" s="34" t="s">
        <v>82</v>
      </c>
      <c r="C11" s="34" t="s">
        <v>26</v>
      </c>
      <c r="D11" s="34" t="s">
        <v>25</v>
      </c>
      <c r="E11" s="29">
        <v>-75.65</v>
      </c>
      <c r="F11" s="39" t="s">
        <v>83</v>
      </c>
      <c r="G11" s="29"/>
      <c r="H11" s="28"/>
      <c r="I11" s="29"/>
      <c r="J11" s="40">
        <v>-4</v>
      </c>
      <c r="K11" s="29">
        <f t="shared" si="0"/>
        <v>-79.65</v>
      </c>
    </row>
    <row r="12" spans="1:11" ht="12.75">
      <c r="A12" s="28">
        <v>4</v>
      </c>
      <c r="B12" s="34" t="s">
        <v>73</v>
      </c>
      <c r="C12" s="34" t="s">
        <v>28</v>
      </c>
      <c r="D12" s="34" t="s">
        <v>25</v>
      </c>
      <c r="E12" s="29">
        <v>-81.52</v>
      </c>
      <c r="F12" s="39" t="s">
        <v>84</v>
      </c>
      <c r="G12" s="29">
        <v>-12.8</v>
      </c>
      <c r="H12" s="28"/>
      <c r="I12" s="29"/>
      <c r="J12" s="40">
        <v>0</v>
      </c>
      <c r="K12" s="29">
        <f t="shared" si="0"/>
        <v>-94.32</v>
      </c>
    </row>
    <row r="13" spans="1:11" ht="12.75">
      <c r="A13" s="28">
        <v>5</v>
      </c>
      <c r="B13" s="34" t="s">
        <v>82</v>
      </c>
      <c r="C13" s="34" t="s">
        <v>24</v>
      </c>
      <c r="D13" s="34" t="s">
        <v>25</v>
      </c>
      <c r="E13" s="29">
        <v>-74.35</v>
      </c>
      <c r="F13" s="39" t="s">
        <v>85</v>
      </c>
      <c r="G13" s="29"/>
      <c r="H13" s="28">
        <v>-20</v>
      </c>
      <c r="I13" s="29"/>
      <c r="J13" s="40">
        <v>-9</v>
      </c>
      <c r="K13" s="29">
        <f t="shared" si="0"/>
        <v>-103.35</v>
      </c>
    </row>
    <row r="14" spans="1:11" ht="12.75">
      <c r="A14" s="28">
        <v>6</v>
      </c>
      <c r="B14" s="34" t="s">
        <v>30</v>
      </c>
      <c r="C14" s="34" t="s">
        <v>21</v>
      </c>
      <c r="D14" s="34" t="s">
        <v>16</v>
      </c>
      <c r="E14" s="29">
        <v>-68.8</v>
      </c>
      <c r="F14" s="39" t="s">
        <v>86</v>
      </c>
      <c r="G14" s="29">
        <v>-26</v>
      </c>
      <c r="H14" s="28">
        <v>-20</v>
      </c>
      <c r="I14" s="29"/>
      <c r="J14" s="40">
        <v>-8</v>
      </c>
      <c r="K14" s="29">
        <f t="shared" si="0"/>
        <v>-122.8</v>
      </c>
    </row>
    <row r="15" spans="1:11" ht="12.75">
      <c r="A15" s="28"/>
      <c r="B15" s="34" t="s">
        <v>87</v>
      </c>
      <c r="C15" s="34" t="s">
        <v>27</v>
      </c>
      <c r="D15" s="34"/>
      <c r="E15" s="29">
        <v>-78.59</v>
      </c>
      <c r="F15" s="39" t="s">
        <v>88</v>
      </c>
      <c r="G15" s="29"/>
      <c r="H15" s="28"/>
      <c r="I15" s="29"/>
      <c r="J15" s="40"/>
      <c r="K15" s="28"/>
    </row>
    <row r="18" spans="2:7" ht="12.75">
      <c r="B18" t="s">
        <v>34</v>
      </c>
      <c r="G18" t="s">
        <v>35</v>
      </c>
    </row>
  </sheetData>
  <mergeCells count="12">
    <mergeCell ref="E7:E8"/>
    <mergeCell ref="F7:I7"/>
    <mergeCell ref="J7:J8"/>
    <mergeCell ref="K7:K8"/>
    <mergeCell ref="A7:A8"/>
    <mergeCell ref="B7:B8"/>
    <mergeCell ref="C7:C8"/>
    <mergeCell ref="D7:D8"/>
    <mergeCell ref="B3:J3"/>
    <mergeCell ref="B4:K4"/>
    <mergeCell ref="A5:K5"/>
    <mergeCell ref="B6:K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Roza</dc:creator>
  <cp:keywords/>
  <dc:description/>
  <cp:lastModifiedBy>Roza</cp:lastModifiedBy>
  <cp:lastPrinted>2011-05-08T20:17:03Z</cp:lastPrinted>
  <dcterms:created xsi:type="dcterms:W3CDTF">2011-05-08T16:41:53Z</dcterms:created>
  <dcterms:modified xsi:type="dcterms:W3CDTF">2011-05-09T05:10:28Z</dcterms:modified>
  <cp:category/>
  <cp:version/>
  <cp:contentType/>
  <cp:contentStatus/>
</cp:coreProperties>
</file>